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4" activeTab="0"/>
  </bookViews>
  <sheets>
    <sheet name="Лепка" sheetId="1" r:id="rId1"/>
    <sheet name="Тариф.пед" sheetId="2" r:id="rId2"/>
  </sheets>
  <definedNames>
    <definedName name="_xlnm.Print_Area" localSheetId="0">'Лепка'!$A$1:$E$53</definedName>
    <definedName name="_xlnm.Print_Area" localSheetId="1">'Тариф.пед'!$A$1:$AC$19</definedName>
  </definedNames>
  <calcPr fullCalcOnLoad="1"/>
</workbook>
</file>

<file path=xl/sharedStrings.xml><?xml version="1.0" encoding="utf-8"?>
<sst xmlns="http://schemas.openxmlformats.org/spreadsheetml/2006/main" count="108" uniqueCount="89">
  <si>
    <t>Должность</t>
  </si>
  <si>
    <t>ИТОГО</t>
  </si>
  <si>
    <t>ВСЕГО</t>
  </si>
  <si>
    <t>Предмет</t>
  </si>
  <si>
    <t>ТАРИФИКАЦИОННЫЙ СПИСОК</t>
  </si>
  <si>
    <t>в месяц</t>
  </si>
  <si>
    <t>№ п/п</t>
  </si>
  <si>
    <t>Наименование должности</t>
  </si>
  <si>
    <t>СТАЖ педагогической деятельности</t>
  </si>
  <si>
    <t>Квалификационный уровень</t>
  </si>
  <si>
    <t>Размер 
должностного оклада</t>
  </si>
  <si>
    <t>ИТОГО 
с РК и ДВ</t>
  </si>
  <si>
    <t>за категорию</t>
  </si>
  <si>
    <t>О.А. Комарова</t>
  </si>
  <si>
    <t xml:space="preserve">         </t>
  </si>
  <si>
    <t xml:space="preserve"> кол-во часов</t>
  </si>
  <si>
    <t>оплата</t>
  </si>
  <si>
    <t>б/к</t>
  </si>
  <si>
    <t>Нагрузка на одну группу</t>
  </si>
  <si>
    <t>Количество групп</t>
  </si>
  <si>
    <t>Оплата</t>
  </si>
  <si>
    <t xml:space="preserve">Нагрузка </t>
  </si>
  <si>
    <t>Кол-во часов в неделю</t>
  </si>
  <si>
    <t xml:space="preserve">Ф.И.О. </t>
  </si>
  <si>
    <t>МУНИЦИПАЛЬНОЕ БЮДЖЕТНОЕ ДОШКОЛЬНОЕ ОБРАЗОВАТЕЛЬНОЕ УЧРЕЖДЕНИЕ "ДЕТСКИЙ САД №53" Г.НАХОДКА</t>
  </si>
  <si>
    <t>ДОПОЛНИТЕЛЬНЫЕ ОБРАЗОВАТЕЛЬНЫЕ ПЛАТНЫЕ УСЛУГИ</t>
  </si>
  <si>
    <t>Главный бухгалтер МБДОУ " Детский сад № 53" г.Находка</t>
  </si>
  <si>
    <t>Расчет затрат на оплату труда основного персонала</t>
  </si>
  <si>
    <t>(наименование платной услуги)</t>
  </si>
  <si>
    <t>Средний фонд оплаты труда в месяц, включая начисления на выплаты по оплате труда (руб.)</t>
  </si>
  <si>
    <t>Месячный фонд рабочего времени (час.)</t>
  </si>
  <si>
    <t>Норма времени на оказание платной услуги (час.)</t>
  </si>
  <si>
    <t>Затраты на оплату труда  персонала (руб.)</t>
  </si>
  <si>
    <t>(5) = (2)/(3)х(4)</t>
  </si>
  <si>
    <t>Педагог дополнительного образования</t>
  </si>
  <si>
    <t>X</t>
  </si>
  <si>
    <r>
      <t xml:space="preserve">. </t>
    </r>
    <r>
      <rPr>
        <b/>
        <sz val="12"/>
        <color indexed="8"/>
        <rFont val="Times New Roman"/>
        <family val="1"/>
      </rPr>
      <t xml:space="preserve">X </t>
    </r>
  </si>
  <si>
    <t>Расчет затрат на материальные запасы</t>
  </si>
  <si>
    <t>Наименование материальных запасов</t>
  </si>
  <si>
    <t>Еденица измерения</t>
  </si>
  <si>
    <t>Объм потребления в месяц</t>
  </si>
  <si>
    <t>Цена за еденицу материального запаса</t>
  </si>
  <si>
    <t>Всего затрат на метериальные запасы</t>
  </si>
  <si>
    <t>(5) = (/(3)х(4)</t>
  </si>
  <si>
    <t>Расчет накладных затрат</t>
  </si>
  <si>
    <t>Наименование статей затрат</t>
  </si>
  <si>
    <t>Сумма</t>
  </si>
  <si>
    <t>Фактические затраты на оплату труда АУП и  ОП (Зауп)</t>
  </si>
  <si>
    <t>Фактические общехозяйственные затраты, пошлины и иные обязательные платежи (Зохн)</t>
  </si>
  <si>
    <t>Сумма аммортизации имущества общехозяйственного назначения (Заохн)</t>
  </si>
  <si>
    <t>Сумарный фонд оплаты труда всего основного персонала(SUMЗоп)</t>
  </si>
  <si>
    <t>Коэффициент накладных затрат (Kн)</t>
  </si>
  <si>
    <t>Затраты оплату труда основного персонала, участвующего в оказании платной услуги (Зоп)</t>
  </si>
  <si>
    <t>Итого накладные затраты</t>
  </si>
  <si>
    <t>Расчет цены на оказание платной услуги на 1 потребителя в месяц</t>
  </si>
  <si>
    <t>Затраты на оплату труда основного персонала, руб.</t>
  </si>
  <si>
    <t>Затраты на приобретение материальных запасов, руб.</t>
  </si>
  <si>
    <t>Сумма начисленной аммортизации оборудования</t>
  </si>
  <si>
    <t>Накладные затраты, относимые на стоимость платной услуги</t>
  </si>
  <si>
    <t>Итого затрат</t>
  </si>
  <si>
    <t>Количество человек, получающих данную услугу</t>
  </si>
  <si>
    <t>Цена на платную услугу</t>
  </si>
  <si>
    <t>ко-во человек в группе</t>
  </si>
  <si>
    <t>ко-во детей</t>
  </si>
  <si>
    <t>СТРАХОВЫЕ ВЗНОСЫ</t>
  </si>
  <si>
    <t xml:space="preserve"> ИТОГО ЗАРАБОТНАЯ ПЛАТА С НАЧИСЛЕНИЯМИ НА ОПЛАТУ ТРУДА</t>
  </si>
  <si>
    <t>РАСЧЕТ ЗАТРАТ НА ОПЛАТУ ТРУДА  В МЕСЯЦ      (С ОТПУСКНЫМИ)</t>
  </si>
  <si>
    <t>Руководитель МБДОУ " Детский сад № 53" г.Находка</t>
  </si>
  <si>
    <t>В.А.Глазкова</t>
  </si>
  <si>
    <t>Стимулирующая выплата</t>
  </si>
  <si>
    <t>Установленная стоимость услуги</t>
  </si>
  <si>
    <t>Оплата по окладу</t>
  </si>
  <si>
    <t>За выслуга лет</t>
  </si>
  <si>
    <t xml:space="preserve">За специфику работы </t>
  </si>
  <si>
    <t>За реализацию образовательной программы</t>
  </si>
  <si>
    <t>Повышающие коэфициенты</t>
  </si>
  <si>
    <t>НА 2020-2021 УЧЕБНЫЙ ГОД</t>
  </si>
  <si>
    <t>ИЗО студия "Креативные ладошки"</t>
  </si>
  <si>
    <t>воспитатель</t>
  </si>
  <si>
    <t>Директор</t>
  </si>
  <si>
    <t>Ушакова А.В.</t>
  </si>
  <si>
    <t>Муниципальное автономное  общеобразовательное учреждение                                                                        "Средняя общеобразовательная школа №4" НГО</t>
  </si>
  <si>
    <t>на дополнительные платные образовательные услуги                                                                                                                                                                                                         Занятия познавательно-речевое направления  "АБВГДейка"</t>
  </si>
  <si>
    <t>Наименование оборудования</t>
  </si>
  <si>
    <t>Балансовая стоимость</t>
  </si>
  <si>
    <t>Годовая норма амортизации</t>
  </si>
  <si>
    <t>Годовая норма работы оборудования/Время работы оборудования</t>
  </si>
  <si>
    <t>Сумма начисленной амортизации</t>
  </si>
  <si>
    <t>х Справочно  2 группы по 2 часа на одну группу в неделю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</si>
</sst>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00"/>
    <numFmt numFmtId="183" formatCode="0.00000"/>
    <numFmt numFmtId="184" formatCode="0.0"/>
    <numFmt numFmtId="185" formatCode="#,##0.0"/>
    <numFmt numFmtId="186" formatCode="0.00;[Red]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6"/>
      <name val="Times New Roman Cyr"/>
      <family val="1"/>
    </font>
    <font>
      <b/>
      <sz val="16"/>
      <name val="Times New Roman"/>
      <family val="1"/>
    </font>
    <font>
      <b/>
      <sz val="16"/>
      <name val="Times New Roman Cyr"/>
      <family val="1"/>
    </font>
    <font>
      <b/>
      <sz val="16"/>
      <name val="Arial"/>
      <family val="2"/>
    </font>
    <font>
      <b/>
      <sz val="2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distributed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textRotation="90" wrapText="1"/>
    </xf>
    <xf numFmtId="4" fontId="8" fillId="0" borderId="12" xfId="0" applyNumberFormat="1" applyFont="1" applyFill="1" applyBorder="1" applyAlignment="1">
      <alignment horizontal="center" vertical="center" textRotation="90" wrapText="1"/>
    </xf>
    <xf numFmtId="3" fontId="8" fillId="0" borderId="13" xfId="0" applyNumberFormat="1" applyFont="1" applyFill="1" applyBorder="1" applyAlignment="1">
      <alignment horizontal="center" vertical="center" textRotation="90" wrapText="1"/>
    </xf>
    <xf numFmtId="3" fontId="8" fillId="0" borderId="12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60" zoomScalePageLayoutView="0" workbookViewId="0" topLeftCell="A10">
      <selection activeCell="M22" sqref="M22"/>
    </sheetView>
  </sheetViews>
  <sheetFormatPr defaultColWidth="9.140625" defaultRowHeight="12.75"/>
  <cols>
    <col min="1" max="1" width="31.28125" style="46" customWidth="1"/>
    <col min="2" max="2" width="25.00390625" style="0" customWidth="1"/>
    <col min="3" max="3" width="19.00390625" style="0" customWidth="1"/>
    <col min="4" max="4" width="22.140625" style="0" customWidth="1"/>
    <col min="5" max="5" width="24.421875" style="0" customWidth="1"/>
  </cols>
  <sheetData>
    <row r="1" spans="1:5" ht="15.75" customHeight="1">
      <c r="A1" s="51" t="s">
        <v>81</v>
      </c>
      <c r="B1" s="51"/>
      <c r="C1" s="51"/>
      <c r="D1" s="51"/>
      <c r="E1" s="51"/>
    </row>
    <row r="2" spans="1:5" ht="12.75">
      <c r="A2" s="51"/>
      <c r="B2" s="51"/>
      <c r="C2" s="51"/>
      <c r="D2" s="51"/>
      <c r="E2" s="51"/>
    </row>
    <row r="3" spans="1:5" ht="27.75" customHeight="1">
      <c r="A3" s="61" t="s">
        <v>27</v>
      </c>
      <c r="B3" s="61"/>
      <c r="C3" s="61"/>
      <c r="D3" s="61"/>
      <c r="E3" s="61"/>
    </row>
    <row r="4" spans="1:5" ht="40.5" customHeight="1">
      <c r="A4" s="52" t="s">
        <v>82</v>
      </c>
      <c r="B4" s="52"/>
      <c r="C4" s="52"/>
      <c r="D4" s="52"/>
      <c r="E4" s="52"/>
    </row>
    <row r="5" spans="1:5" ht="11.25" customHeight="1">
      <c r="A5" s="35"/>
      <c r="B5" s="36"/>
      <c r="C5" s="37" t="s">
        <v>28</v>
      </c>
      <c r="D5" s="36"/>
      <c r="E5" s="36"/>
    </row>
    <row r="6" spans="1:5" ht="30.75" customHeight="1">
      <c r="A6" s="38" t="s">
        <v>0</v>
      </c>
      <c r="B6" s="57" t="s">
        <v>29</v>
      </c>
      <c r="C6" s="57" t="s">
        <v>30</v>
      </c>
      <c r="D6" s="58" t="s">
        <v>31</v>
      </c>
      <c r="E6" s="38" t="s">
        <v>32</v>
      </c>
    </row>
    <row r="7" spans="1:5" ht="33" customHeight="1">
      <c r="A7" s="40"/>
      <c r="B7" s="57"/>
      <c r="C7" s="57"/>
      <c r="D7" s="58"/>
      <c r="E7" s="41" t="s">
        <v>33</v>
      </c>
    </row>
    <row r="8" spans="1:5" ht="24.75" customHeight="1">
      <c r="A8" s="39">
        <v>1</v>
      </c>
      <c r="B8" s="42">
        <v>2</v>
      </c>
      <c r="C8" s="42">
        <v>3</v>
      </c>
      <c r="D8" s="42">
        <v>4</v>
      </c>
      <c r="E8" s="41">
        <v>5</v>
      </c>
    </row>
    <row r="9" spans="1:5" ht="33.75" customHeight="1">
      <c r="A9" s="42" t="s">
        <v>34</v>
      </c>
      <c r="B9" s="43">
        <v>67094.13</v>
      </c>
      <c r="C9" s="43">
        <f>4.33*18</f>
        <v>77.94</v>
      </c>
      <c r="D9" s="43">
        <f>'Тариф.пед'!W13*4.33</f>
        <v>17.32</v>
      </c>
      <c r="E9" s="43">
        <f>B9/C9*D9</f>
        <v>14909.806666666667</v>
      </c>
    </row>
    <row r="10" spans="1:5" ht="25.5" customHeight="1">
      <c r="A10" s="39" t="s">
        <v>1</v>
      </c>
      <c r="B10" s="39" t="s">
        <v>35</v>
      </c>
      <c r="C10" s="39" t="s">
        <v>35</v>
      </c>
      <c r="D10" s="44" t="s">
        <v>36</v>
      </c>
      <c r="E10" s="45">
        <f>E9</f>
        <v>14909.806666666667</v>
      </c>
    </row>
    <row r="11" spans="1:5" ht="15.75">
      <c r="A11" s="62" t="s">
        <v>37</v>
      </c>
      <c r="B11" s="62"/>
      <c r="C11" s="62"/>
      <c r="D11" s="62"/>
      <c r="E11" s="62"/>
    </row>
    <row r="12" spans="1:5" ht="29.25" customHeight="1">
      <c r="A12" s="52" t="str">
        <f>A4</f>
        <v>на дополнительные платные образовательные услуги                                                                                                                                                                                                         Занятия познавательно-речевое направления  "АБВГДейка"</v>
      </c>
      <c r="B12" s="52"/>
      <c r="C12" s="52"/>
      <c r="D12" s="52"/>
      <c r="E12" s="52"/>
    </row>
    <row r="13" spans="1:5" ht="15.75" customHeight="1">
      <c r="A13" s="35"/>
      <c r="B13" s="36"/>
      <c r="C13" s="37" t="s">
        <v>28</v>
      </c>
      <c r="D13" s="36"/>
      <c r="E13" s="36"/>
    </row>
    <row r="14" spans="1:5" ht="27" customHeight="1">
      <c r="A14" s="63" t="s">
        <v>83</v>
      </c>
      <c r="B14" s="57" t="s">
        <v>84</v>
      </c>
      <c r="C14" s="57" t="s">
        <v>85</v>
      </c>
      <c r="D14" s="91" t="s">
        <v>86</v>
      </c>
      <c r="E14" s="63" t="s">
        <v>87</v>
      </c>
    </row>
    <row r="15" spans="1:5" ht="33.75" customHeight="1">
      <c r="A15" s="64"/>
      <c r="B15" s="57"/>
      <c r="C15" s="57"/>
      <c r="D15" s="91"/>
      <c r="E15" s="64"/>
    </row>
    <row r="16" spans="1:5" ht="15.75" customHeight="1">
      <c r="A16" s="39">
        <v>1</v>
      </c>
      <c r="B16" s="42">
        <v>2</v>
      </c>
      <c r="C16" s="42">
        <v>3</v>
      </c>
      <c r="D16" s="42">
        <v>4</v>
      </c>
      <c r="E16" s="41">
        <v>5</v>
      </c>
    </row>
    <row r="17" spans="1:5" ht="15.75" customHeight="1">
      <c r="A17" s="42"/>
      <c r="B17" s="43"/>
      <c r="C17" s="43"/>
      <c r="D17" s="43"/>
      <c r="E17" s="43"/>
    </row>
    <row r="18" spans="1:5" ht="34.5" customHeight="1">
      <c r="A18" s="39" t="s">
        <v>1</v>
      </c>
      <c r="B18" s="39" t="s">
        <v>35</v>
      </c>
      <c r="C18" s="39" t="s">
        <v>35</v>
      </c>
      <c r="D18" s="44" t="s">
        <v>36</v>
      </c>
      <c r="E18" s="45">
        <f>SUM(E17:E17)</f>
        <v>0</v>
      </c>
    </row>
    <row r="19" spans="1:5" ht="15.75">
      <c r="A19" s="62" t="s">
        <v>37</v>
      </c>
      <c r="B19" s="62"/>
      <c r="C19" s="62"/>
      <c r="D19" s="62"/>
      <c r="E19" s="62"/>
    </row>
    <row r="20" spans="1:5" ht="29.25" customHeight="1">
      <c r="A20" s="52" t="str">
        <f>A4</f>
        <v>на дополнительные платные образовательные услуги                                                                                                                                                                                                         Занятия познавательно-речевое направления  "АБВГДейка"</v>
      </c>
      <c r="B20" s="52"/>
      <c r="C20" s="52"/>
      <c r="D20" s="52"/>
      <c r="E20" s="52"/>
    </row>
    <row r="21" spans="1:5" ht="15.75" customHeight="1">
      <c r="A21" s="35"/>
      <c r="B21" s="36"/>
      <c r="C21" s="37" t="s">
        <v>28</v>
      </c>
      <c r="D21" s="36"/>
      <c r="E21" s="36"/>
    </row>
    <row r="22" spans="1:5" ht="27" customHeight="1">
      <c r="A22" s="63" t="s">
        <v>38</v>
      </c>
      <c r="B22" s="57" t="s">
        <v>39</v>
      </c>
      <c r="C22" s="57" t="s">
        <v>40</v>
      </c>
      <c r="D22" s="58" t="s">
        <v>41</v>
      </c>
      <c r="E22" s="38" t="s">
        <v>42</v>
      </c>
    </row>
    <row r="23" spans="1:5" ht="33.75" customHeight="1">
      <c r="A23" s="64"/>
      <c r="B23" s="57"/>
      <c r="C23" s="57"/>
      <c r="D23" s="58"/>
      <c r="E23" s="41" t="s">
        <v>43</v>
      </c>
    </row>
    <row r="24" spans="1:5" ht="15.75" customHeight="1">
      <c r="A24" s="39">
        <v>1</v>
      </c>
      <c r="B24" s="42">
        <v>2</v>
      </c>
      <c r="C24" s="42">
        <v>3</v>
      </c>
      <c r="D24" s="42">
        <v>4</v>
      </c>
      <c r="E24" s="41">
        <v>5</v>
      </c>
    </row>
    <row r="25" spans="1:5" ht="15.75" customHeight="1">
      <c r="A25" s="42"/>
      <c r="B25" s="43"/>
      <c r="C25" s="43"/>
      <c r="D25" s="43"/>
      <c r="E25" s="43"/>
    </row>
    <row r="26" spans="1:5" ht="34.5" customHeight="1">
      <c r="A26" s="39" t="s">
        <v>1</v>
      </c>
      <c r="B26" s="39" t="s">
        <v>35</v>
      </c>
      <c r="C26" s="39" t="s">
        <v>35</v>
      </c>
      <c r="D26" s="44" t="s">
        <v>36</v>
      </c>
      <c r="E26" s="45">
        <f>SUM(E25:E25)</f>
        <v>0</v>
      </c>
    </row>
    <row r="27" spans="1:5" ht="18" customHeight="1">
      <c r="A27" s="55" t="s">
        <v>44</v>
      </c>
      <c r="B27" s="55"/>
      <c r="C27" s="55"/>
      <c r="D27" s="55"/>
      <c r="E27" s="55"/>
    </row>
    <row r="28" spans="1:5" ht="39" customHeight="1">
      <c r="A28" s="52" t="str">
        <f>A4</f>
        <v>на дополнительные платные образовательные услуги                                                                                                                                                                                                         Занятия познавательно-речевое направления  "АБВГДейка"</v>
      </c>
      <c r="B28" s="52"/>
      <c r="C28" s="52"/>
      <c r="D28" s="52"/>
      <c r="E28" s="52"/>
    </row>
    <row r="29" spans="1:5" ht="15.75">
      <c r="A29" s="56" t="s">
        <v>28</v>
      </c>
      <c r="B29" s="53"/>
      <c r="C29" s="53"/>
      <c r="D29" s="53"/>
      <c r="E29" s="53"/>
    </row>
    <row r="30" spans="1:5" ht="15.75">
      <c r="A30" s="47" t="s">
        <v>6</v>
      </c>
      <c r="B30" s="54" t="s">
        <v>45</v>
      </c>
      <c r="C30" s="54"/>
      <c r="D30" s="54"/>
      <c r="E30" s="48" t="s">
        <v>46</v>
      </c>
    </row>
    <row r="31" spans="1:5" ht="15.75">
      <c r="A31" s="42">
        <v>1</v>
      </c>
      <c r="B31" s="50" t="s">
        <v>47</v>
      </c>
      <c r="C31" s="50"/>
      <c r="D31" s="50"/>
      <c r="E31" s="43">
        <f>866481+1476338</f>
        <v>2342819</v>
      </c>
    </row>
    <row r="32" spans="1:5" ht="30.75" customHeight="1">
      <c r="A32" s="42">
        <v>2</v>
      </c>
      <c r="B32" s="50" t="s">
        <v>48</v>
      </c>
      <c r="C32" s="50"/>
      <c r="D32" s="50"/>
      <c r="E32" s="43">
        <f>187350.45+183189+2421290.59+5210841.1</f>
        <v>8002671.14</v>
      </c>
    </row>
    <row r="33" spans="1:5" ht="15.75">
      <c r="A33" s="42">
        <v>3</v>
      </c>
      <c r="B33" s="50" t="s">
        <v>49</v>
      </c>
      <c r="C33" s="50"/>
      <c r="D33" s="50"/>
      <c r="E33" s="43">
        <f>1205158.83+1402393.39</f>
        <v>2607552.2199999997</v>
      </c>
    </row>
    <row r="34" spans="1:5" ht="34.5" customHeight="1">
      <c r="A34" s="42">
        <v>4</v>
      </c>
      <c r="B34" s="50" t="s">
        <v>50</v>
      </c>
      <c r="C34" s="50"/>
      <c r="D34" s="50"/>
      <c r="E34" s="43">
        <f>7171025+15131063</f>
        <v>22302088</v>
      </c>
    </row>
    <row r="35" spans="1:5" ht="15.75">
      <c r="A35" s="42">
        <v>5</v>
      </c>
      <c r="B35" s="50" t="s">
        <v>51</v>
      </c>
      <c r="C35" s="50"/>
      <c r="D35" s="50"/>
      <c r="E35" s="43">
        <f>ROUND((E31+E32+E33)/E34,2)</f>
        <v>0.58</v>
      </c>
    </row>
    <row r="36" spans="1:5" ht="15.75">
      <c r="A36" s="42">
        <v>6</v>
      </c>
      <c r="B36" s="50" t="s">
        <v>52</v>
      </c>
      <c r="C36" s="50"/>
      <c r="D36" s="50"/>
      <c r="E36" s="43">
        <f>E9</f>
        <v>14909.806666666667</v>
      </c>
    </row>
    <row r="37" spans="1:5" ht="15.75">
      <c r="A37" s="42">
        <v>7</v>
      </c>
      <c r="B37" s="50" t="s">
        <v>53</v>
      </c>
      <c r="C37" s="50"/>
      <c r="D37" s="50"/>
      <c r="E37" s="43">
        <f>E35*E36</f>
        <v>8647.687866666667</v>
      </c>
    </row>
    <row r="39" spans="1:5" ht="15.75">
      <c r="A39" s="55" t="s">
        <v>54</v>
      </c>
      <c r="B39" s="55"/>
      <c r="C39" s="55"/>
      <c r="D39" s="55"/>
      <c r="E39" s="55"/>
    </row>
    <row r="40" spans="1:5" ht="28.5" customHeight="1">
      <c r="A40" s="52" t="str">
        <f>A4</f>
        <v>на дополнительные платные образовательные услуги                                                                                                                                                                                                         Занятия познавательно-речевое направления  "АБВГДейка"</v>
      </c>
      <c r="B40" s="52"/>
      <c r="C40" s="52"/>
      <c r="D40" s="52"/>
      <c r="E40" s="52"/>
    </row>
    <row r="41" spans="1:5" ht="15.75">
      <c r="A41" s="53" t="s">
        <v>28</v>
      </c>
      <c r="B41" s="53"/>
      <c r="C41" s="53"/>
      <c r="D41" s="53"/>
      <c r="E41" s="53"/>
    </row>
    <row r="42" spans="1:3" ht="15.75">
      <c r="A42" s="49"/>
      <c r="B42" s="49"/>
      <c r="C42" s="49"/>
    </row>
    <row r="43" spans="1:5" ht="15.75">
      <c r="A43" s="47" t="s">
        <v>6</v>
      </c>
      <c r="B43" s="54" t="s">
        <v>45</v>
      </c>
      <c r="C43" s="54"/>
      <c r="D43" s="54"/>
      <c r="E43" s="48" t="s">
        <v>46</v>
      </c>
    </row>
    <row r="44" spans="1:5" ht="15.75">
      <c r="A44" s="42">
        <v>1</v>
      </c>
      <c r="B44" s="50" t="s">
        <v>55</v>
      </c>
      <c r="C44" s="50"/>
      <c r="D44" s="50"/>
      <c r="E44" s="43">
        <f>E9</f>
        <v>14909.806666666667</v>
      </c>
    </row>
    <row r="45" spans="1:5" ht="15.75">
      <c r="A45" s="42">
        <v>2</v>
      </c>
      <c r="B45" s="50" t="s">
        <v>56</v>
      </c>
      <c r="C45" s="50"/>
      <c r="D45" s="50"/>
      <c r="E45" s="43">
        <f>E26</f>
        <v>0</v>
      </c>
    </row>
    <row r="46" spans="1:5" ht="15.75">
      <c r="A46" s="42">
        <v>3</v>
      </c>
      <c r="B46" s="50" t="s">
        <v>57</v>
      </c>
      <c r="C46" s="50"/>
      <c r="D46" s="50"/>
      <c r="E46" s="43">
        <v>0</v>
      </c>
    </row>
    <row r="47" spans="1:5" ht="15.75">
      <c r="A47" s="42">
        <v>4</v>
      </c>
      <c r="B47" s="50" t="s">
        <v>58</v>
      </c>
      <c r="C47" s="50"/>
      <c r="D47" s="50"/>
      <c r="E47" s="43">
        <f>E37</f>
        <v>8647.687866666667</v>
      </c>
    </row>
    <row r="48" spans="1:5" ht="15.75">
      <c r="A48" s="42">
        <v>5</v>
      </c>
      <c r="B48" s="50" t="s">
        <v>59</v>
      </c>
      <c r="C48" s="50"/>
      <c r="D48" s="50"/>
      <c r="E48" s="43">
        <f>E44+E45+E46+E47</f>
        <v>23557.494533333334</v>
      </c>
    </row>
    <row r="49" spans="1:5" ht="15.75">
      <c r="A49" s="42">
        <v>6</v>
      </c>
      <c r="B49" s="50" t="s">
        <v>60</v>
      </c>
      <c r="C49" s="50"/>
      <c r="D49" s="50"/>
      <c r="E49" s="43">
        <v>17</v>
      </c>
    </row>
    <row r="50" spans="1:5" ht="15.75">
      <c r="A50" s="42">
        <v>7</v>
      </c>
      <c r="B50" s="50" t="s">
        <v>61</v>
      </c>
      <c r="C50" s="50"/>
      <c r="D50" s="50"/>
      <c r="E50" s="43">
        <f>E48/E49</f>
        <v>1385.7349725490196</v>
      </c>
    </row>
    <row r="51" spans="1:5" ht="15.75">
      <c r="A51" s="42">
        <v>8</v>
      </c>
      <c r="B51" s="50" t="s">
        <v>70</v>
      </c>
      <c r="C51" s="50"/>
      <c r="D51" s="50"/>
      <c r="E51" s="43">
        <v>1350</v>
      </c>
    </row>
    <row r="52" spans="1:4" ht="12.75">
      <c r="A52" s="59" t="s">
        <v>88</v>
      </c>
      <c r="B52" s="60"/>
      <c r="C52" s="60"/>
      <c r="D52" s="60"/>
    </row>
    <row r="53" spans="1:5" ht="12.75">
      <c r="A53" s="46" t="s">
        <v>79</v>
      </c>
      <c r="E53" t="s">
        <v>80</v>
      </c>
    </row>
  </sheetData>
  <sheetProtection/>
  <mergeCells count="43">
    <mergeCell ref="A11:E11"/>
    <mergeCell ref="A12:E12"/>
    <mergeCell ref="A14:A15"/>
    <mergeCell ref="B14:B15"/>
    <mergeCell ref="C14:C15"/>
    <mergeCell ref="D14:D15"/>
    <mergeCell ref="E14:E15"/>
    <mergeCell ref="A52:D52"/>
    <mergeCell ref="A3:E3"/>
    <mergeCell ref="A4:E4"/>
    <mergeCell ref="B6:B7"/>
    <mergeCell ref="C6:C7"/>
    <mergeCell ref="D6:D7"/>
    <mergeCell ref="A19:E19"/>
    <mergeCell ref="A20:E20"/>
    <mergeCell ref="A22:A23"/>
    <mergeCell ref="B22:B23"/>
    <mergeCell ref="A29:E29"/>
    <mergeCell ref="B30:D30"/>
    <mergeCell ref="B31:D31"/>
    <mergeCell ref="B32:D32"/>
    <mergeCell ref="C22:C23"/>
    <mergeCell ref="D22:D23"/>
    <mergeCell ref="A27:E27"/>
    <mergeCell ref="A28:E28"/>
    <mergeCell ref="B43:D43"/>
    <mergeCell ref="B33:D33"/>
    <mergeCell ref="B34:D34"/>
    <mergeCell ref="B44:D44"/>
    <mergeCell ref="B35:D35"/>
    <mergeCell ref="B36:D36"/>
    <mergeCell ref="B37:D37"/>
    <mergeCell ref="A39:E39"/>
    <mergeCell ref="B51:D51"/>
    <mergeCell ref="A1:E2"/>
    <mergeCell ref="B49:D49"/>
    <mergeCell ref="B50:D50"/>
    <mergeCell ref="B45:D45"/>
    <mergeCell ref="B46:D46"/>
    <mergeCell ref="B47:D47"/>
    <mergeCell ref="B48:D48"/>
    <mergeCell ref="A40:E40"/>
    <mergeCell ref="A41:E41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F359"/>
  <sheetViews>
    <sheetView view="pageBreakPreview" zoomScale="60" zoomScaleNormal="50" zoomScalePageLayoutView="0" workbookViewId="0" topLeftCell="A1">
      <selection activeCell="H14" sqref="H14"/>
    </sheetView>
  </sheetViews>
  <sheetFormatPr defaultColWidth="9.140625" defaultRowHeight="12.75"/>
  <cols>
    <col min="1" max="1" width="5.00390625" style="7" customWidth="1"/>
    <col min="2" max="2" width="13.7109375" style="2" customWidth="1"/>
    <col min="3" max="3" width="18.7109375" style="2" customWidth="1"/>
    <col min="4" max="4" width="27.8515625" style="1" customWidth="1"/>
    <col min="5" max="5" width="15.8515625" style="1" customWidth="1"/>
    <col min="6" max="6" width="9.28125" style="3" bestFit="1" customWidth="1"/>
    <col min="7" max="7" width="11.7109375" style="2" customWidth="1"/>
    <col min="8" max="8" width="15.28125" style="2" customWidth="1"/>
    <col min="9" max="9" width="12.7109375" style="2" customWidth="1"/>
    <col min="10" max="10" width="17.28125" style="2" customWidth="1"/>
    <col min="11" max="11" width="11.28125" style="4" customWidth="1"/>
    <col min="12" max="12" width="14.8515625" style="2" customWidth="1"/>
    <col min="13" max="13" width="11.28125" style="4" customWidth="1"/>
    <col min="14" max="14" width="14.8515625" style="2" customWidth="1"/>
    <col min="15" max="15" width="11.28125" style="4" customWidth="1"/>
    <col min="16" max="16" width="14.8515625" style="2" customWidth="1"/>
    <col min="17" max="17" width="16.421875" style="5" customWidth="1"/>
    <col min="18" max="19" width="13.00390625" style="2" customWidth="1"/>
    <col min="20" max="20" width="14.140625" style="2" bestFit="1" customWidth="1"/>
    <col min="21" max="23" width="12.421875" style="6" customWidth="1"/>
    <col min="24" max="24" width="15.7109375" style="1" customWidth="1"/>
    <col min="25" max="25" width="16.8515625" style="1" customWidth="1"/>
    <col min="26" max="29" width="19.7109375" style="6" customWidth="1"/>
    <col min="30" max="30" width="10.28125" style="1" customWidth="1"/>
    <col min="31" max="31" width="17.140625" style="1" customWidth="1"/>
    <col min="32" max="16384" width="9.140625" style="1" customWidth="1"/>
  </cols>
  <sheetData>
    <row r="1" spans="1:5" ht="20.25">
      <c r="A1" s="65"/>
      <c r="B1" s="65"/>
      <c r="C1" s="65"/>
      <c r="D1" s="65"/>
      <c r="E1" s="65"/>
    </row>
    <row r="2" spans="1:29" ht="33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1"/>
      <c r="AB2" s="1"/>
      <c r="AC2" s="1"/>
    </row>
    <row r="3" spans="1:29" ht="33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1"/>
      <c r="AB3" s="1"/>
      <c r="AC3" s="1"/>
    </row>
    <row r="5" spans="1:26" s="13" customFormat="1" ht="23.25" customHeight="1">
      <c r="A5" s="67" t="s">
        <v>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s="13" customFormat="1" ht="30" customHeight="1">
      <c r="A6" s="67" t="s">
        <v>76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s="13" customFormat="1" ht="40.5" customHeight="1">
      <c r="A7" s="67" t="s">
        <v>25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9" spans="1:29" ht="20.25">
      <c r="A9" s="8"/>
      <c r="B9" s="8"/>
      <c r="C9" s="8"/>
      <c r="D9" s="8"/>
      <c r="E9" s="8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10"/>
      <c r="V9" s="10"/>
      <c r="W9" s="10"/>
      <c r="X9" s="8"/>
      <c r="Y9" s="8"/>
      <c r="Z9" s="10"/>
      <c r="AA9" s="10"/>
      <c r="AB9" s="10"/>
      <c r="AC9" s="10"/>
    </row>
    <row r="10" spans="1:29" ht="20.25">
      <c r="A10" s="8"/>
      <c r="B10" s="8"/>
      <c r="C10" s="8"/>
      <c r="D10" s="8"/>
      <c r="E10" s="12"/>
      <c r="F10" s="9"/>
      <c r="G10" s="8"/>
      <c r="H10" s="8"/>
      <c r="I10" s="8"/>
      <c r="J10" s="8"/>
      <c r="K10" s="10"/>
      <c r="L10" s="8"/>
      <c r="M10" s="10"/>
      <c r="N10" s="8"/>
      <c r="O10" s="10"/>
      <c r="P10" s="8"/>
      <c r="Q10" s="11"/>
      <c r="R10" s="8"/>
      <c r="S10" s="8"/>
      <c r="T10" s="8"/>
      <c r="U10" s="10"/>
      <c r="V10" s="10"/>
      <c r="W10" s="10"/>
      <c r="X10" s="65" t="s">
        <v>5</v>
      </c>
      <c r="Y10" s="65"/>
      <c r="Z10" s="65"/>
      <c r="AA10" s="1"/>
      <c r="AB10" s="1"/>
      <c r="AC10" s="1"/>
    </row>
    <row r="11" spans="1:29" s="13" customFormat="1" ht="69.75" customHeight="1">
      <c r="A11" s="70" t="s">
        <v>6</v>
      </c>
      <c r="B11" s="85" t="s">
        <v>3</v>
      </c>
      <c r="C11" s="86"/>
      <c r="D11" s="79" t="s">
        <v>23</v>
      </c>
      <c r="E11" s="70" t="s">
        <v>7</v>
      </c>
      <c r="F11" s="68" t="s">
        <v>8</v>
      </c>
      <c r="G11" s="68" t="s">
        <v>9</v>
      </c>
      <c r="H11" s="68" t="s">
        <v>10</v>
      </c>
      <c r="I11" s="82" t="s">
        <v>69</v>
      </c>
      <c r="J11" s="80"/>
      <c r="K11" s="80"/>
      <c r="L11" s="80"/>
      <c r="M11" s="80" t="s">
        <v>75</v>
      </c>
      <c r="N11" s="80"/>
      <c r="O11" s="80"/>
      <c r="P11" s="81"/>
      <c r="Q11" s="77" t="s">
        <v>71</v>
      </c>
      <c r="R11" s="72" t="s">
        <v>18</v>
      </c>
      <c r="S11" s="73"/>
      <c r="T11" s="73"/>
      <c r="U11" s="72" t="s">
        <v>21</v>
      </c>
      <c r="V11" s="73"/>
      <c r="W11" s="73"/>
      <c r="X11" s="74"/>
      <c r="Y11" s="68" t="s">
        <v>2</v>
      </c>
      <c r="Z11" s="75" t="s">
        <v>11</v>
      </c>
      <c r="AA11" s="75" t="s">
        <v>64</v>
      </c>
      <c r="AB11" s="75" t="s">
        <v>65</v>
      </c>
      <c r="AC11" s="75" t="s">
        <v>66</v>
      </c>
    </row>
    <row r="12" spans="1:29" s="13" customFormat="1" ht="111" customHeight="1">
      <c r="A12" s="70"/>
      <c r="B12" s="87"/>
      <c r="C12" s="88"/>
      <c r="D12" s="79"/>
      <c r="E12" s="70"/>
      <c r="F12" s="69"/>
      <c r="G12" s="69"/>
      <c r="H12" s="69"/>
      <c r="I12" s="71" t="s">
        <v>12</v>
      </c>
      <c r="J12" s="71"/>
      <c r="K12" s="71" t="s">
        <v>72</v>
      </c>
      <c r="L12" s="71"/>
      <c r="M12" s="71" t="s">
        <v>73</v>
      </c>
      <c r="N12" s="71"/>
      <c r="O12" s="71" t="s">
        <v>74</v>
      </c>
      <c r="P12" s="71"/>
      <c r="Q12" s="78"/>
      <c r="R12" s="19" t="s">
        <v>62</v>
      </c>
      <c r="S12" s="19" t="s">
        <v>15</v>
      </c>
      <c r="T12" s="19" t="s">
        <v>16</v>
      </c>
      <c r="U12" s="14" t="s">
        <v>63</v>
      </c>
      <c r="V12" s="14" t="s">
        <v>19</v>
      </c>
      <c r="W12" s="14" t="s">
        <v>22</v>
      </c>
      <c r="X12" s="15" t="s">
        <v>20</v>
      </c>
      <c r="Y12" s="69"/>
      <c r="Z12" s="76"/>
      <c r="AA12" s="76"/>
      <c r="AB12" s="76"/>
      <c r="AC12" s="76"/>
    </row>
    <row r="13" spans="1:31" s="34" customFormat="1" ht="75.75" customHeight="1">
      <c r="A13" s="27"/>
      <c r="B13" s="89" t="s">
        <v>77</v>
      </c>
      <c r="C13" s="90"/>
      <c r="D13" s="28"/>
      <c r="E13" s="29" t="s">
        <v>78</v>
      </c>
      <c r="F13" s="30">
        <v>5</v>
      </c>
      <c r="G13" s="31" t="s">
        <v>17</v>
      </c>
      <c r="H13" s="32">
        <v>16638</v>
      </c>
      <c r="I13" s="33">
        <v>50</v>
      </c>
      <c r="J13" s="33">
        <f>H13*0.5</f>
        <v>8319</v>
      </c>
      <c r="K13" s="33">
        <v>10</v>
      </c>
      <c r="L13" s="33">
        <f>H13/100*K13</f>
        <v>1663.8</v>
      </c>
      <c r="M13" s="33">
        <v>50</v>
      </c>
      <c r="N13" s="33">
        <f>H13/100*M13</f>
        <v>8319</v>
      </c>
      <c r="O13" s="33"/>
      <c r="P13" s="33"/>
      <c r="Q13" s="32">
        <f>H13+J13+L13+N13+P13</f>
        <v>34939.8</v>
      </c>
      <c r="R13" s="31">
        <v>6</v>
      </c>
      <c r="S13" s="31">
        <v>2</v>
      </c>
      <c r="T13" s="33">
        <f>Q13/18*S13</f>
        <v>3882.2000000000003</v>
      </c>
      <c r="U13" s="32">
        <f>R13*V13</f>
        <v>12</v>
      </c>
      <c r="V13" s="32">
        <v>2</v>
      </c>
      <c r="W13" s="33">
        <f>V13*S13</f>
        <v>4</v>
      </c>
      <c r="X13" s="32">
        <f>Q13/18*W13</f>
        <v>7764.400000000001</v>
      </c>
      <c r="Y13" s="33">
        <f>X13</f>
        <v>7764.400000000001</v>
      </c>
      <c r="Z13" s="33">
        <f>Y13*1.5</f>
        <v>11646.6</v>
      </c>
      <c r="AA13" s="33">
        <f>Z13*0.302</f>
        <v>3517.2732</v>
      </c>
      <c r="AB13" s="33">
        <f>Z13+AA13</f>
        <v>15163.8732</v>
      </c>
      <c r="AC13" s="33">
        <f>AB13*11/9</f>
        <v>18533.622799999997</v>
      </c>
      <c r="AD13" s="34">
        <v>1080</v>
      </c>
      <c r="AE13" s="34">
        <f>AD13*U13</f>
        <v>12960</v>
      </c>
    </row>
    <row r="14" spans="1:32" s="16" customFormat="1" ht="51" customHeight="1">
      <c r="A14" s="17"/>
      <c r="B14" s="82"/>
      <c r="C14" s="81"/>
      <c r="D14" s="20" t="s">
        <v>1</v>
      </c>
      <c r="E14" s="18"/>
      <c r="F14" s="17"/>
      <c r="G14" s="22"/>
      <c r="H14" s="23"/>
      <c r="I14" s="23"/>
      <c r="J14" s="23"/>
      <c r="K14" s="24"/>
      <c r="L14" s="23"/>
      <c r="M14" s="24"/>
      <c r="N14" s="23"/>
      <c r="O14" s="24"/>
      <c r="P14" s="23"/>
      <c r="Q14" s="21"/>
      <c r="R14" s="25"/>
      <c r="S14" s="25"/>
      <c r="T14" s="25"/>
      <c r="U14" s="25">
        <f aca="true" t="shared" si="0" ref="U14:AC14">SUM(U13:U13)</f>
        <v>12</v>
      </c>
      <c r="V14" s="25">
        <f t="shared" si="0"/>
        <v>2</v>
      </c>
      <c r="W14" s="25">
        <f t="shared" si="0"/>
        <v>4</v>
      </c>
      <c r="X14" s="26">
        <f t="shared" si="0"/>
        <v>7764.400000000001</v>
      </c>
      <c r="Y14" s="26">
        <f t="shared" si="0"/>
        <v>7764.400000000001</v>
      </c>
      <c r="Z14" s="26">
        <f t="shared" si="0"/>
        <v>11646.6</v>
      </c>
      <c r="AA14" s="26">
        <f t="shared" si="0"/>
        <v>3517.2732</v>
      </c>
      <c r="AB14" s="26">
        <f t="shared" si="0"/>
        <v>15163.8732</v>
      </c>
      <c r="AC14" s="26">
        <f t="shared" si="0"/>
        <v>18533.622799999997</v>
      </c>
      <c r="AD14" s="26"/>
      <c r="AE14" s="26">
        <f>SUM(AE13:AE13)</f>
        <v>12960</v>
      </c>
      <c r="AF14" s="26">
        <f>SUM(AF13:AF13)</f>
        <v>0</v>
      </c>
    </row>
    <row r="15" spans="1:26" s="8" customFormat="1" ht="24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6:29" s="8" customFormat="1" ht="20.25">
      <c r="F16" s="9"/>
      <c r="K16" s="10"/>
      <c r="M16" s="10"/>
      <c r="O16" s="10"/>
      <c r="Q16" s="11"/>
      <c r="U16" s="10"/>
      <c r="V16" s="10"/>
      <c r="W16" s="10"/>
      <c r="Z16" s="10"/>
      <c r="AA16" s="10"/>
      <c r="AB16" s="10"/>
      <c r="AC16" s="10"/>
    </row>
    <row r="17" spans="1:26" s="8" customFormat="1" ht="20.25">
      <c r="A17" s="8" t="s">
        <v>67</v>
      </c>
      <c r="F17" s="9"/>
      <c r="K17" s="10"/>
      <c r="M17" s="10"/>
      <c r="O17" s="10"/>
      <c r="Q17" s="11"/>
      <c r="U17" s="10"/>
      <c r="V17" s="10"/>
      <c r="W17" s="10"/>
      <c r="Y17" s="84" t="s">
        <v>68</v>
      </c>
      <c r="Z17" s="84"/>
    </row>
    <row r="18" spans="6:29" s="8" customFormat="1" ht="20.25">
      <c r="F18" s="9"/>
      <c r="K18" s="10"/>
      <c r="M18" s="10"/>
      <c r="O18" s="10"/>
      <c r="Q18" s="11"/>
      <c r="U18" s="10"/>
      <c r="V18" s="10"/>
      <c r="W18" s="10"/>
      <c r="X18" s="10"/>
      <c r="Y18" s="10"/>
      <c r="Z18" s="10"/>
      <c r="AA18" s="10"/>
      <c r="AB18" s="10"/>
      <c r="AC18" s="10"/>
    </row>
    <row r="19" spans="1:26" s="8" customFormat="1" ht="20.25">
      <c r="A19" s="8" t="s">
        <v>26</v>
      </c>
      <c r="F19" s="9"/>
      <c r="K19" s="10"/>
      <c r="M19" s="10"/>
      <c r="O19" s="10"/>
      <c r="Q19" s="11"/>
      <c r="U19" s="10"/>
      <c r="V19" s="10"/>
      <c r="W19" s="10"/>
      <c r="X19" s="84" t="s">
        <v>13</v>
      </c>
      <c r="Y19" s="84"/>
      <c r="Z19" s="84"/>
    </row>
    <row r="20" spans="6:29" s="8" customFormat="1" ht="20.25">
      <c r="F20" s="9"/>
      <c r="K20" s="10"/>
      <c r="M20" s="10"/>
      <c r="O20" s="10"/>
      <c r="Q20" s="11"/>
      <c r="U20" s="10"/>
      <c r="V20" s="10"/>
      <c r="W20" s="10"/>
      <c r="Z20" s="10"/>
      <c r="AA20" s="10"/>
      <c r="AB20" s="10"/>
      <c r="AC20" s="10"/>
    </row>
    <row r="21" spans="1:26" s="8" customFormat="1" ht="20.25">
      <c r="A21" s="8" t="s">
        <v>14</v>
      </c>
      <c r="F21" s="9"/>
      <c r="K21" s="10"/>
      <c r="M21" s="10"/>
      <c r="O21" s="10"/>
      <c r="Q21" s="11"/>
      <c r="U21" s="10"/>
      <c r="V21" s="10"/>
      <c r="W21" s="10"/>
      <c r="Y21" s="84"/>
      <c r="Z21" s="84"/>
    </row>
    <row r="130" spans="1:5" ht="20.25">
      <c r="A130" s="3"/>
      <c r="D130" s="2"/>
      <c r="E130" s="2"/>
    </row>
    <row r="131" spans="1:5" ht="20.25">
      <c r="A131" s="3"/>
      <c r="D131" s="2"/>
      <c r="E131" s="2"/>
    </row>
    <row r="132" spans="1:5" ht="20.25">
      <c r="A132" s="3"/>
      <c r="D132" s="2"/>
      <c r="E132" s="2"/>
    </row>
    <row r="133" spans="1:5" ht="20.25">
      <c r="A133" s="3"/>
      <c r="D133" s="2"/>
      <c r="E133" s="2"/>
    </row>
    <row r="134" spans="1:5" ht="20.25">
      <c r="A134" s="3"/>
      <c r="D134" s="2"/>
      <c r="E134" s="2"/>
    </row>
    <row r="135" spans="1:5" ht="20.25">
      <c r="A135" s="3"/>
      <c r="D135" s="2"/>
      <c r="E135" s="2"/>
    </row>
    <row r="136" spans="1:5" ht="20.25">
      <c r="A136" s="3"/>
      <c r="D136" s="2"/>
      <c r="E136" s="2"/>
    </row>
    <row r="137" spans="1:5" ht="20.25">
      <c r="A137" s="3"/>
      <c r="D137" s="2"/>
      <c r="E137" s="2"/>
    </row>
    <row r="138" spans="1:5" ht="20.25">
      <c r="A138" s="3"/>
      <c r="D138" s="2"/>
      <c r="E138" s="2"/>
    </row>
    <row r="139" spans="1:5" ht="20.25">
      <c r="A139" s="3"/>
      <c r="D139" s="2"/>
      <c r="E139" s="2"/>
    </row>
    <row r="140" spans="1:5" ht="20.25">
      <c r="A140" s="3"/>
      <c r="D140" s="2"/>
      <c r="E140" s="2"/>
    </row>
    <row r="141" spans="1:5" ht="20.25">
      <c r="A141" s="3"/>
      <c r="D141" s="2"/>
      <c r="E141" s="2"/>
    </row>
    <row r="142" spans="1:5" ht="20.25">
      <c r="A142" s="3"/>
      <c r="D142" s="2"/>
      <c r="E142" s="2"/>
    </row>
    <row r="143" spans="1:5" ht="20.25">
      <c r="A143" s="3"/>
      <c r="D143" s="2"/>
      <c r="E143" s="2"/>
    </row>
    <row r="144" spans="1:5" ht="20.25">
      <c r="A144" s="3"/>
      <c r="D144" s="2"/>
      <c r="E144" s="2"/>
    </row>
    <row r="145" spans="1:5" ht="20.25">
      <c r="A145" s="3"/>
      <c r="D145" s="2"/>
      <c r="E145" s="2"/>
    </row>
    <row r="146" spans="1:5" ht="20.25">
      <c r="A146" s="3"/>
      <c r="D146" s="2"/>
      <c r="E146" s="2"/>
    </row>
    <row r="147" spans="1:5" ht="20.25">
      <c r="A147" s="3"/>
      <c r="D147" s="2"/>
      <c r="E147" s="2"/>
    </row>
    <row r="148" spans="1:5" ht="20.25">
      <c r="A148" s="3"/>
      <c r="D148" s="2"/>
      <c r="E148" s="2"/>
    </row>
    <row r="149" spans="1:5" ht="20.25">
      <c r="A149" s="3"/>
      <c r="D149" s="2"/>
      <c r="E149" s="2"/>
    </row>
    <row r="150" spans="1:5" ht="20.25">
      <c r="A150" s="3"/>
      <c r="D150" s="2"/>
      <c r="E150" s="2"/>
    </row>
    <row r="151" spans="1:5" ht="20.25">
      <c r="A151" s="3"/>
      <c r="D151" s="2"/>
      <c r="E151" s="2"/>
    </row>
    <row r="152" spans="1:5" ht="20.25">
      <c r="A152" s="3"/>
      <c r="D152" s="2"/>
      <c r="E152" s="2"/>
    </row>
    <row r="153" spans="1:5" ht="20.25">
      <c r="A153" s="3"/>
      <c r="D153" s="2"/>
      <c r="E153" s="2"/>
    </row>
    <row r="154" spans="1:5" ht="20.25">
      <c r="A154" s="3"/>
      <c r="D154" s="2"/>
      <c r="E154" s="2"/>
    </row>
    <row r="155" spans="1:5" ht="20.25">
      <c r="A155" s="3"/>
      <c r="D155" s="2"/>
      <c r="E155" s="2"/>
    </row>
    <row r="156" spans="1:5" ht="20.25">
      <c r="A156" s="3"/>
      <c r="D156" s="2"/>
      <c r="E156" s="2"/>
    </row>
    <row r="157" spans="1:5" ht="20.25">
      <c r="A157" s="3"/>
      <c r="D157" s="2"/>
      <c r="E157" s="2"/>
    </row>
    <row r="158" spans="1:5" ht="20.25">
      <c r="A158" s="3"/>
      <c r="D158" s="2"/>
      <c r="E158" s="2"/>
    </row>
    <row r="159" spans="1:5" ht="20.25">
      <c r="A159" s="3"/>
      <c r="D159" s="2"/>
      <c r="E159" s="2"/>
    </row>
    <row r="160" spans="1:5" ht="20.25">
      <c r="A160" s="3"/>
      <c r="D160" s="2"/>
      <c r="E160" s="2"/>
    </row>
    <row r="161" spans="1:5" ht="20.25">
      <c r="A161" s="3"/>
      <c r="D161" s="2"/>
      <c r="E161" s="2"/>
    </row>
    <row r="162" spans="1:5" ht="20.25">
      <c r="A162" s="3"/>
      <c r="D162" s="2"/>
      <c r="E162" s="2"/>
    </row>
    <row r="163" spans="1:5" ht="20.25">
      <c r="A163" s="3"/>
      <c r="D163" s="2"/>
      <c r="E163" s="2"/>
    </row>
    <row r="164" spans="1:5" ht="20.25">
      <c r="A164" s="3"/>
      <c r="D164" s="2"/>
      <c r="E164" s="2"/>
    </row>
    <row r="165" spans="1:5" ht="20.25">
      <c r="A165" s="3"/>
      <c r="D165" s="2"/>
      <c r="E165" s="2"/>
    </row>
    <row r="166" spans="1:5" ht="20.25">
      <c r="A166" s="3"/>
      <c r="D166" s="2"/>
      <c r="E166" s="2"/>
    </row>
    <row r="167" spans="1:5" ht="20.25">
      <c r="A167" s="3"/>
      <c r="D167" s="2"/>
      <c r="E167" s="2"/>
    </row>
    <row r="168" spans="1:5" ht="20.25">
      <c r="A168" s="3"/>
      <c r="D168" s="2"/>
      <c r="E168" s="2"/>
    </row>
    <row r="169" spans="1:5" ht="20.25">
      <c r="A169" s="3"/>
      <c r="D169" s="2"/>
      <c r="E169" s="2"/>
    </row>
    <row r="170" spans="1:5" ht="20.25">
      <c r="A170" s="3"/>
      <c r="D170" s="2"/>
      <c r="E170" s="2"/>
    </row>
    <row r="171" spans="1:5" ht="20.25">
      <c r="A171" s="3"/>
      <c r="D171" s="2"/>
      <c r="E171" s="2"/>
    </row>
    <row r="172" spans="1:5" ht="20.25">
      <c r="A172" s="3"/>
      <c r="D172" s="2"/>
      <c r="E172" s="2"/>
    </row>
    <row r="173" spans="1:5" ht="20.25">
      <c r="A173" s="3"/>
      <c r="D173" s="2"/>
      <c r="E173" s="2"/>
    </row>
    <row r="174" spans="1:5" ht="20.25">
      <c r="A174" s="3"/>
      <c r="D174" s="2"/>
      <c r="E174" s="2"/>
    </row>
    <row r="175" spans="1:5" ht="20.25">
      <c r="A175" s="3"/>
      <c r="D175" s="2"/>
      <c r="E175" s="2"/>
    </row>
    <row r="176" spans="1:5" ht="20.25">
      <c r="A176" s="3"/>
      <c r="D176" s="2"/>
      <c r="E176" s="2"/>
    </row>
    <row r="177" spans="1:5" ht="20.25">
      <c r="A177" s="3"/>
      <c r="D177" s="2"/>
      <c r="E177" s="2"/>
    </row>
    <row r="178" spans="1:5" ht="20.25">
      <c r="A178" s="3"/>
      <c r="D178" s="2"/>
      <c r="E178" s="2"/>
    </row>
    <row r="179" spans="1:5" ht="20.25">
      <c r="A179" s="3"/>
      <c r="D179" s="2"/>
      <c r="E179" s="2"/>
    </row>
    <row r="180" spans="1:5" ht="20.25">
      <c r="A180" s="3"/>
      <c r="D180" s="2"/>
      <c r="E180" s="2"/>
    </row>
    <row r="181" spans="1:5" ht="20.25">
      <c r="A181" s="3"/>
      <c r="D181" s="2"/>
      <c r="E181" s="2"/>
    </row>
    <row r="182" spans="1:5" ht="20.25">
      <c r="A182" s="3"/>
      <c r="D182" s="2"/>
      <c r="E182" s="2"/>
    </row>
    <row r="183" spans="1:5" ht="20.25">
      <c r="A183" s="3"/>
      <c r="D183" s="2"/>
      <c r="E183" s="2"/>
    </row>
    <row r="184" spans="1:5" ht="20.25">
      <c r="A184" s="3"/>
      <c r="D184" s="2"/>
      <c r="E184" s="2"/>
    </row>
    <row r="185" spans="1:5" ht="20.25">
      <c r="A185" s="3"/>
      <c r="D185" s="2"/>
      <c r="E185" s="2"/>
    </row>
    <row r="186" spans="1:5" ht="20.25">
      <c r="A186" s="3"/>
      <c r="D186" s="2"/>
      <c r="E186" s="2"/>
    </row>
    <row r="187" spans="1:5" ht="20.25">
      <c r="A187" s="3"/>
      <c r="D187" s="2"/>
      <c r="E187" s="2"/>
    </row>
    <row r="188" spans="1:5" ht="20.25">
      <c r="A188" s="3"/>
      <c r="D188" s="2"/>
      <c r="E188" s="2"/>
    </row>
    <row r="189" spans="1:5" ht="20.25">
      <c r="A189" s="3"/>
      <c r="D189" s="2"/>
      <c r="E189" s="2"/>
    </row>
    <row r="190" spans="1:5" ht="20.25">
      <c r="A190" s="3"/>
      <c r="D190" s="2"/>
      <c r="E190" s="2"/>
    </row>
    <row r="191" spans="1:5" ht="20.25">
      <c r="A191" s="3"/>
      <c r="D191" s="2"/>
      <c r="E191" s="2"/>
    </row>
    <row r="192" spans="1:5" ht="20.25">
      <c r="A192" s="3"/>
      <c r="D192" s="2"/>
      <c r="E192" s="2"/>
    </row>
    <row r="193" spans="1:5" ht="20.25">
      <c r="A193" s="3"/>
      <c r="D193" s="2"/>
      <c r="E193" s="2"/>
    </row>
    <row r="194" spans="1:5" ht="20.25">
      <c r="A194" s="3"/>
      <c r="D194" s="2"/>
      <c r="E194" s="2"/>
    </row>
    <row r="195" spans="1:5" ht="20.25">
      <c r="A195" s="3"/>
      <c r="D195" s="2"/>
      <c r="E195" s="2"/>
    </row>
    <row r="196" spans="1:5" ht="20.25">
      <c r="A196" s="3"/>
      <c r="D196" s="2"/>
      <c r="E196" s="2"/>
    </row>
    <row r="197" spans="1:5" ht="20.25">
      <c r="A197" s="3"/>
      <c r="D197" s="2"/>
      <c r="E197" s="2"/>
    </row>
    <row r="198" spans="1:5" ht="20.25">
      <c r="A198" s="3"/>
      <c r="D198" s="2"/>
      <c r="E198" s="2"/>
    </row>
    <row r="199" spans="1:5" ht="20.25">
      <c r="A199" s="3"/>
      <c r="D199" s="2"/>
      <c r="E199" s="2"/>
    </row>
    <row r="200" spans="1:5" ht="20.25">
      <c r="A200" s="3"/>
      <c r="D200" s="2"/>
      <c r="E200" s="2"/>
    </row>
    <row r="201" spans="1:5" ht="20.25">
      <c r="A201" s="3"/>
      <c r="D201" s="2"/>
      <c r="E201" s="2"/>
    </row>
    <row r="202" spans="1:5" ht="20.25">
      <c r="A202" s="3"/>
      <c r="D202" s="2"/>
      <c r="E202" s="2"/>
    </row>
    <row r="203" spans="1:5" ht="20.25">
      <c r="A203" s="3"/>
      <c r="D203" s="2"/>
      <c r="E203" s="2"/>
    </row>
    <row r="204" spans="1:5" ht="20.25">
      <c r="A204" s="3"/>
      <c r="D204" s="2"/>
      <c r="E204" s="2"/>
    </row>
    <row r="205" spans="1:5" ht="20.25">
      <c r="A205" s="3"/>
      <c r="D205" s="2"/>
      <c r="E205" s="2"/>
    </row>
    <row r="206" spans="1:5" ht="20.25">
      <c r="A206" s="3"/>
      <c r="D206" s="2"/>
      <c r="E206" s="2"/>
    </row>
    <row r="207" spans="1:5" ht="20.25">
      <c r="A207" s="3"/>
      <c r="D207" s="2"/>
      <c r="E207" s="2"/>
    </row>
    <row r="208" spans="1:5" ht="20.25">
      <c r="A208" s="3"/>
      <c r="D208" s="2"/>
      <c r="E208" s="2"/>
    </row>
    <row r="209" spans="1:5" ht="20.25">
      <c r="A209" s="3"/>
      <c r="D209" s="2"/>
      <c r="E209" s="2"/>
    </row>
    <row r="210" spans="1:5" ht="20.25">
      <c r="A210" s="3"/>
      <c r="D210" s="2"/>
      <c r="E210" s="2"/>
    </row>
    <row r="211" spans="1:5" ht="20.25">
      <c r="A211" s="3"/>
      <c r="D211" s="2"/>
      <c r="E211" s="2"/>
    </row>
    <row r="212" spans="1:5" ht="20.25">
      <c r="A212" s="3"/>
      <c r="D212" s="2"/>
      <c r="E212" s="2"/>
    </row>
    <row r="213" spans="1:5" ht="20.25">
      <c r="A213" s="3"/>
      <c r="D213" s="2"/>
      <c r="E213" s="2"/>
    </row>
    <row r="214" spans="1:5" ht="20.25">
      <c r="A214" s="3"/>
      <c r="D214" s="2"/>
      <c r="E214" s="2"/>
    </row>
    <row r="215" spans="1:5" ht="20.25">
      <c r="A215" s="3"/>
      <c r="D215" s="2"/>
      <c r="E215" s="2"/>
    </row>
    <row r="216" spans="1:5" ht="20.25">
      <c r="A216" s="3"/>
      <c r="D216" s="2"/>
      <c r="E216" s="2"/>
    </row>
    <row r="217" spans="1:5" ht="20.25">
      <c r="A217" s="3"/>
      <c r="D217" s="2"/>
      <c r="E217" s="2"/>
    </row>
    <row r="218" spans="1:5" ht="20.25">
      <c r="A218" s="3"/>
      <c r="D218" s="2"/>
      <c r="E218" s="2"/>
    </row>
    <row r="219" spans="1:5" ht="20.25">
      <c r="A219" s="3"/>
      <c r="D219" s="2"/>
      <c r="E219" s="2"/>
    </row>
    <row r="220" spans="1:5" ht="20.25">
      <c r="A220" s="3"/>
      <c r="D220" s="2"/>
      <c r="E220" s="2"/>
    </row>
    <row r="221" spans="1:5" ht="20.25">
      <c r="A221" s="3"/>
      <c r="D221" s="2"/>
      <c r="E221" s="2"/>
    </row>
    <row r="222" spans="1:5" ht="20.25">
      <c r="A222" s="3"/>
      <c r="D222" s="2"/>
      <c r="E222" s="2"/>
    </row>
    <row r="223" spans="1:5" ht="20.25">
      <c r="A223" s="3"/>
      <c r="D223" s="2"/>
      <c r="E223" s="2"/>
    </row>
    <row r="224" spans="1:5" ht="20.25">
      <c r="A224" s="3"/>
      <c r="D224" s="2"/>
      <c r="E224" s="2"/>
    </row>
    <row r="225" spans="1:5" ht="20.25">
      <c r="A225" s="3"/>
      <c r="D225" s="2"/>
      <c r="E225" s="2"/>
    </row>
    <row r="226" spans="1:5" ht="20.25">
      <c r="A226" s="3"/>
      <c r="D226" s="2"/>
      <c r="E226" s="2"/>
    </row>
    <row r="227" spans="1:5" ht="20.25">
      <c r="A227" s="3"/>
      <c r="D227" s="2"/>
      <c r="E227" s="2"/>
    </row>
    <row r="228" spans="1:5" ht="20.25">
      <c r="A228" s="3"/>
      <c r="D228" s="2"/>
      <c r="E228" s="2"/>
    </row>
    <row r="229" spans="1:5" ht="20.25">
      <c r="A229" s="3"/>
      <c r="D229" s="2"/>
      <c r="E229" s="2"/>
    </row>
    <row r="230" spans="1:5" ht="20.25">
      <c r="A230" s="3"/>
      <c r="D230" s="2"/>
      <c r="E230" s="2"/>
    </row>
    <row r="231" spans="1:5" ht="20.25">
      <c r="A231" s="3"/>
      <c r="D231" s="2"/>
      <c r="E231" s="2"/>
    </row>
    <row r="232" spans="1:5" ht="20.25">
      <c r="A232" s="3"/>
      <c r="D232" s="2"/>
      <c r="E232" s="2"/>
    </row>
    <row r="233" spans="1:5" ht="20.25">
      <c r="A233" s="3"/>
      <c r="D233" s="2"/>
      <c r="E233" s="2"/>
    </row>
    <row r="234" spans="1:5" ht="20.25">
      <c r="A234" s="3"/>
      <c r="D234" s="2"/>
      <c r="E234" s="2"/>
    </row>
    <row r="235" spans="1:5" ht="20.25">
      <c r="A235" s="3"/>
      <c r="D235" s="2"/>
      <c r="E235" s="2"/>
    </row>
    <row r="236" spans="1:5" ht="20.25">
      <c r="A236" s="3"/>
      <c r="D236" s="2"/>
      <c r="E236" s="2"/>
    </row>
    <row r="237" spans="1:5" ht="20.25">
      <c r="A237" s="3"/>
      <c r="D237" s="2"/>
      <c r="E237" s="2"/>
    </row>
    <row r="238" spans="1:5" ht="20.25">
      <c r="A238" s="3"/>
      <c r="D238" s="2"/>
      <c r="E238" s="2"/>
    </row>
    <row r="239" spans="1:5" ht="20.25">
      <c r="A239" s="3"/>
      <c r="D239" s="2"/>
      <c r="E239" s="2"/>
    </row>
    <row r="240" spans="1:5" ht="20.25">
      <c r="A240" s="3"/>
      <c r="D240" s="2"/>
      <c r="E240" s="2"/>
    </row>
    <row r="241" spans="1:5" ht="20.25">
      <c r="A241" s="3"/>
      <c r="D241" s="2"/>
      <c r="E241" s="2"/>
    </row>
    <row r="242" spans="1:5" ht="20.25">
      <c r="A242" s="3"/>
      <c r="D242" s="2"/>
      <c r="E242" s="2"/>
    </row>
    <row r="243" spans="1:5" ht="20.25">
      <c r="A243" s="3"/>
      <c r="D243" s="2"/>
      <c r="E243" s="2"/>
    </row>
    <row r="244" spans="1:5" ht="20.25">
      <c r="A244" s="3"/>
      <c r="D244" s="2"/>
      <c r="E244" s="2"/>
    </row>
    <row r="245" spans="1:5" ht="20.25">
      <c r="A245" s="3"/>
      <c r="D245" s="2"/>
      <c r="E245" s="2"/>
    </row>
    <row r="246" spans="1:5" ht="20.25">
      <c r="A246" s="3"/>
      <c r="D246" s="2"/>
      <c r="E246" s="2"/>
    </row>
    <row r="247" spans="1:5" ht="20.25">
      <c r="A247" s="3"/>
      <c r="D247" s="2"/>
      <c r="E247" s="2"/>
    </row>
    <row r="248" spans="1:5" ht="20.25">
      <c r="A248" s="3"/>
      <c r="D248" s="2"/>
      <c r="E248" s="2"/>
    </row>
    <row r="249" spans="1:5" ht="20.25">
      <c r="A249" s="3"/>
      <c r="D249" s="2"/>
      <c r="E249" s="2"/>
    </row>
    <row r="250" spans="1:5" ht="20.25">
      <c r="A250" s="3"/>
      <c r="D250" s="2"/>
      <c r="E250" s="2"/>
    </row>
    <row r="251" spans="1:5" ht="20.25">
      <c r="A251" s="3"/>
      <c r="D251" s="2"/>
      <c r="E251" s="2"/>
    </row>
    <row r="252" spans="1:5" ht="20.25">
      <c r="A252" s="3"/>
      <c r="D252" s="2"/>
      <c r="E252" s="2"/>
    </row>
    <row r="253" spans="1:5" ht="20.25">
      <c r="A253" s="3"/>
      <c r="D253" s="2"/>
      <c r="E253" s="2"/>
    </row>
    <row r="254" spans="1:5" ht="20.25">
      <c r="A254" s="3"/>
      <c r="D254" s="2"/>
      <c r="E254" s="2"/>
    </row>
    <row r="255" spans="1:5" ht="20.25">
      <c r="A255" s="3"/>
      <c r="D255" s="2"/>
      <c r="E255" s="2"/>
    </row>
    <row r="256" spans="1:5" ht="20.25">
      <c r="A256" s="3"/>
      <c r="D256" s="2"/>
      <c r="E256" s="2"/>
    </row>
    <row r="257" spans="1:5" ht="20.25">
      <c r="A257" s="3"/>
      <c r="D257" s="2"/>
      <c r="E257" s="2"/>
    </row>
    <row r="258" spans="1:5" ht="20.25">
      <c r="A258" s="3"/>
      <c r="D258" s="2"/>
      <c r="E258" s="2"/>
    </row>
    <row r="259" spans="1:5" ht="20.25">
      <c r="A259" s="3"/>
      <c r="D259" s="2"/>
      <c r="E259" s="2"/>
    </row>
    <row r="260" spans="1:5" ht="20.25">
      <c r="A260" s="3"/>
      <c r="D260" s="2"/>
      <c r="E260" s="2"/>
    </row>
    <row r="261" spans="1:5" ht="20.25">
      <c r="A261" s="3"/>
      <c r="D261" s="2"/>
      <c r="E261" s="2"/>
    </row>
    <row r="262" spans="1:5" ht="20.25">
      <c r="A262" s="3"/>
      <c r="D262" s="2"/>
      <c r="E262" s="2"/>
    </row>
    <row r="263" spans="1:5" ht="20.25">
      <c r="A263" s="3"/>
      <c r="D263" s="2"/>
      <c r="E263" s="2"/>
    </row>
    <row r="264" spans="1:5" ht="20.25">
      <c r="A264" s="3"/>
      <c r="D264" s="2"/>
      <c r="E264" s="2"/>
    </row>
    <row r="265" spans="1:5" ht="20.25">
      <c r="A265" s="3"/>
      <c r="D265" s="2"/>
      <c r="E265" s="2"/>
    </row>
    <row r="266" spans="1:5" ht="20.25">
      <c r="A266" s="3"/>
      <c r="D266" s="2"/>
      <c r="E266" s="2"/>
    </row>
    <row r="267" spans="1:5" ht="20.25">
      <c r="A267" s="3"/>
      <c r="D267" s="2"/>
      <c r="E267" s="2"/>
    </row>
    <row r="268" spans="1:5" ht="20.25">
      <c r="A268" s="3"/>
      <c r="D268" s="2"/>
      <c r="E268" s="2"/>
    </row>
    <row r="269" spans="1:5" ht="20.25">
      <c r="A269" s="3"/>
      <c r="D269" s="2"/>
      <c r="E269" s="2"/>
    </row>
    <row r="270" spans="1:5" ht="20.25">
      <c r="A270" s="3"/>
      <c r="D270" s="2"/>
      <c r="E270" s="2"/>
    </row>
    <row r="271" spans="1:5" ht="20.25">
      <c r="A271" s="3"/>
      <c r="D271" s="2"/>
      <c r="E271" s="2"/>
    </row>
    <row r="272" spans="1:5" ht="20.25">
      <c r="A272" s="3"/>
      <c r="D272" s="2"/>
      <c r="E272" s="2"/>
    </row>
    <row r="273" spans="1:5" ht="20.25">
      <c r="A273" s="3"/>
      <c r="D273" s="2"/>
      <c r="E273" s="2"/>
    </row>
    <row r="274" spans="1:5" ht="20.25">
      <c r="A274" s="3"/>
      <c r="D274" s="2"/>
      <c r="E274" s="2"/>
    </row>
    <row r="275" spans="1:5" ht="20.25">
      <c r="A275" s="3"/>
      <c r="D275" s="2"/>
      <c r="E275" s="2"/>
    </row>
    <row r="276" spans="1:5" ht="20.25">
      <c r="A276" s="3"/>
      <c r="D276" s="2"/>
      <c r="E276" s="2"/>
    </row>
    <row r="277" spans="1:5" ht="20.25">
      <c r="A277" s="3"/>
      <c r="D277" s="2"/>
      <c r="E277" s="2"/>
    </row>
    <row r="278" spans="1:5" ht="20.25">
      <c r="A278" s="3"/>
      <c r="D278" s="2"/>
      <c r="E278" s="2"/>
    </row>
    <row r="279" spans="1:5" ht="20.25">
      <c r="A279" s="3"/>
      <c r="D279" s="2"/>
      <c r="E279" s="2"/>
    </row>
    <row r="280" spans="1:5" ht="20.25">
      <c r="A280" s="3"/>
      <c r="D280" s="2"/>
      <c r="E280" s="2"/>
    </row>
    <row r="281" spans="1:5" ht="20.25">
      <c r="A281" s="3"/>
      <c r="D281" s="2"/>
      <c r="E281" s="2"/>
    </row>
    <row r="282" spans="1:5" ht="20.25">
      <c r="A282" s="3"/>
      <c r="D282" s="2"/>
      <c r="E282" s="2"/>
    </row>
    <row r="283" spans="1:5" ht="20.25">
      <c r="A283" s="3"/>
      <c r="D283" s="2"/>
      <c r="E283" s="2"/>
    </row>
    <row r="284" spans="1:5" ht="20.25">
      <c r="A284" s="3"/>
      <c r="D284" s="2"/>
      <c r="E284" s="2"/>
    </row>
    <row r="285" spans="1:5" ht="20.25">
      <c r="A285" s="3"/>
      <c r="D285" s="2"/>
      <c r="E285" s="2"/>
    </row>
    <row r="286" spans="1:5" ht="20.25">
      <c r="A286" s="3"/>
      <c r="D286" s="2"/>
      <c r="E286" s="2"/>
    </row>
    <row r="287" spans="1:5" ht="20.25">
      <c r="A287" s="3"/>
      <c r="D287" s="2"/>
      <c r="E287" s="2"/>
    </row>
    <row r="288" spans="1:5" ht="20.25">
      <c r="A288" s="3"/>
      <c r="D288" s="2"/>
      <c r="E288" s="2"/>
    </row>
    <row r="289" spans="1:5" ht="20.25">
      <c r="A289" s="3"/>
      <c r="D289" s="2"/>
      <c r="E289" s="2"/>
    </row>
    <row r="290" spans="1:5" ht="20.25">
      <c r="A290" s="3"/>
      <c r="D290" s="2"/>
      <c r="E290" s="2"/>
    </row>
    <row r="291" spans="1:5" ht="20.25">
      <c r="A291" s="3"/>
      <c r="D291" s="2"/>
      <c r="E291" s="2"/>
    </row>
    <row r="292" spans="1:5" ht="20.25">
      <c r="A292" s="3"/>
      <c r="D292" s="2"/>
      <c r="E292" s="2"/>
    </row>
    <row r="293" spans="1:5" ht="20.25">
      <c r="A293" s="3"/>
      <c r="D293" s="2"/>
      <c r="E293" s="2"/>
    </row>
    <row r="294" spans="1:5" ht="20.25">
      <c r="A294" s="3"/>
      <c r="D294" s="2"/>
      <c r="E294" s="2"/>
    </row>
    <row r="295" spans="1:5" ht="20.25">
      <c r="A295" s="3"/>
      <c r="D295" s="2"/>
      <c r="E295" s="2"/>
    </row>
    <row r="296" spans="1:5" ht="20.25">
      <c r="A296" s="3"/>
      <c r="D296" s="2"/>
      <c r="E296" s="2"/>
    </row>
    <row r="297" spans="1:5" ht="20.25">
      <c r="A297" s="3"/>
      <c r="D297" s="2"/>
      <c r="E297" s="2"/>
    </row>
    <row r="298" spans="1:5" ht="20.25">
      <c r="A298" s="3"/>
      <c r="D298" s="2"/>
      <c r="E298" s="2"/>
    </row>
    <row r="299" spans="1:5" ht="20.25">
      <c r="A299" s="3"/>
      <c r="D299" s="2"/>
      <c r="E299" s="2"/>
    </row>
    <row r="300" spans="1:5" ht="20.25">
      <c r="A300" s="3"/>
      <c r="D300" s="2"/>
      <c r="E300" s="2"/>
    </row>
    <row r="301" spans="1:5" ht="20.25">
      <c r="A301" s="3"/>
      <c r="D301" s="2"/>
      <c r="E301" s="2"/>
    </row>
    <row r="302" spans="1:5" ht="20.25">
      <c r="A302" s="3"/>
      <c r="D302" s="2"/>
      <c r="E302" s="2"/>
    </row>
    <row r="303" spans="1:5" ht="20.25">
      <c r="A303" s="3"/>
      <c r="D303" s="2"/>
      <c r="E303" s="2"/>
    </row>
    <row r="304" spans="1:5" ht="20.25">
      <c r="A304" s="3"/>
      <c r="D304" s="2"/>
      <c r="E304" s="2"/>
    </row>
    <row r="305" spans="1:5" ht="20.25">
      <c r="A305" s="3"/>
      <c r="D305" s="2"/>
      <c r="E305" s="2"/>
    </row>
    <row r="306" spans="1:5" ht="20.25">
      <c r="A306" s="3"/>
      <c r="D306" s="2"/>
      <c r="E306" s="2"/>
    </row>
    <row r="307" spans="1:5" ht="20.25">
      <c r="A307" s="3"/>
      <c r="D307" s="2"/>
      <c r="E307" s="2"/>
    </row>
    <row r="308" spans="1:5" ht="20.25">
      <c r="A308" s="3"/>
      <c r="D308" s="2"/>
      <c r="E308" s="2"/>
    </row>
    <row r="309" spans="1:5" ht="20.25">
      <c r="A309" s="3"/>
      <c r="D309" s="2"/>
      <c r="E309" s="2"/>
    </row>
    <row r="310" spans="1:5" ht="20.25">
      <c r="A310" s="3"/>
      <c r="D310" s="2"/>
      <c r="E310" s="2"/>
    </row>
    <row r="311" spans="1:5" ht="20.25">
      <c r="A311" s="3"/>
      <c r="D311" s="2"/>
      <c r="E311" s="2"/>
    </row>
    <row r="312" spans="1:5" ht="20.25">
      <c r="A312" s="3"/>
      <c r="D312" s="2"/>
      <c r="E312" s="2"/>
    </row>
    <row r="313" spans="1:5" ht="20.25">
      <c r="A313" s="3"/>
      <c r="D313" s="2"/>
      <c r="E313" s="2"/>
    </row>
    <row r="314" spans="1:5" ht="20.25">
      <c r="A314" s="3"/>
      <c r="D314" s="2"/>
      <c r="E314" s="2"/>
    </row>
    <row r="315" spans="1:5" ht="20.25">
      <c r="A315" s="3"/>
      <c r="D315" s="2"/>
      <c r="E315" s="2"/>
    </row>
    <row r="316" spans="1:5" ht="20.25">
      <c r="A316" s="3"/>
      <c r="D316" s="2"/>
      <c r="E316" s="2"/>
    </row>
    <row r="317" spans="1:5" ht="20.25">
      <c r="A317" s="3"/>
      <c r="D317" s="2"/>
      <c r="E317" s="2"/>
    </row>
    <row r="318" spans="1:5" ht="20.25">
      <c r="A318" s="3"/>
      <c r="D318" s="2"/>
      <c r="E318" s="2"/>
    </row>
    <row r="319" spans="1:5" ht="20.25">
      <c r="A319" s="3"/>
      <c r="D319" s="2"/>
      <c r="E319" s="2"/>
    </row>
    <row r="320" spans="1:5" ht="20.25">
      <c r="A320" s="3"/>
      <c r="D320" s="2"/>
      <c r="E320" s="2"/>
    </row>
    <row r="321" spans="1:5" ht="20.25">
      <c r="A321" s="3"/>
      <c r="D321" s="2"/>
      <c r="E321" s="2"/>
    </row>
    <row r="322" spans="1:5" ht="20.25">
      <c r="A322" s="3"/>
      <c r="D322" s="2"/>
      <c r="E322" s="2"/>
    </row>
    <row r="323" spans="1:5" ht="20.25">
      <c r="A323" s="3"/>
      <c r="D323" s="2"/>
      <c r="E323" s="2"/>
    </row>
    <row r="324" spans="1:5" ht="20.25">
      <c r="A324" s="3"/>
      <c r="D324" s="2"/>
      <c r="E324" s="2"/>
    </row>
    <row r="325" spans="1:5" ht="20.25">
      <c r="A325" s="3"/>
      <c r="D325" s="2"/>
      <c r="E325" s="2"/>
    </row>
    <row r="326" spans="1:5" ht="20.25">
      <c r="A326" s="3"/>
      <c r="D326" s="2"/>
      <c r="E326" s="2"/>
    </row>
    <row r="327" spans="1:5" ht="20.25">
      <c r="A327" s="3"/>
      <c r="D327" s="2"/>
      <c r="E327" s="2"/>
    </row>
    <row r="328" spans="1:5" ht="20.25">
      <c r="A328" s="3"/>
      <c r="D328" s="2"/>
      <c r="E328" s="2"/>
    </row>
    <row r="329" spans="1:5" ht="20.25">
      <c r="A329" s="3"/>
      <c r="D329" s="2"/>
      <c r="E329" s="2"/>
    </row>
    <row r="330" spans="1:5" ht="20.25">
      <c r="A330" s="3"/>
      <c r="D330" s="2"/>
      <c r="E330" s="2"/>
    </row>
    <row r="331" spans="1:5" ht="20.25">
      <c r="A331" s="3"/>
      <c r="D331" s="2"/>
      <c r="E331" s="2"/>
    </row>
    <row r="332" spans="1:5" ht="20.25">
      <c r="A332" s="3"/>
      <c r="D332" s="2"/>
      <c r="E332" s="2"/>
    </row>
    <row r="333" spans="1:5" ht="20.25">
      <c r="A333" s="3"/>
      <c r="D333" s="2"/>
      <c r="E333" s="2"/>
    </row>
    <row r="334" spans="1:5" ht="20.25">
      <c r="A334" s="3"/>
      <c r="D334" s="2"/>
      <c r="E334" s="2"/>
    </row>
    <row r="335" spans="1:5" ht="20.25">
      <c r="A335" s="3"/>
      <c r="D335" s="2"/>
      <c r="E335" s="2"/>
    </row>
    <row r="336" spans="1:5" ht="20.25">
      <c r="A336" s="3"/>
      <c r="D336" s="2"/>
      <c r="E336" s="2"/>
    </row>
    <row r="337" spans="1:5" ht="20.25">
      <c r="A337" s="3"/>
      <c r="D337" s="2"/>
      <c r="E337" s="2"/>
    </row>
    <row r="338" spans="1:5" ht="20.25">
      <c r="A338" s="3"/>
      <c r="D338" s="2"/>
      <c r="E338" s="2"/>
    </row>
    <row r="339" spans="1:5" ht="20.25">
      <c r="A339" s="3"/>
      <c r="D339" s="2"/>
      <c r="E339" s="2"/>
    </row>
    <row r="340" spans="1:5" ht="20.25">
      <c r="A340" s="3"/>
      <c r="D340" s="2"/>
      <c r="E340" s="2"/>
    </row>
    <row r="341" spans="1:5" ht="20.25">
      <c r="A341" s="3"/>
      <c r="D341" s="2"/>
      <c r="E341" s="2"/>
    </row>
    <row r="342" spans="1:5" ht="20.25">
      <c r="A342" s="3"/>
      <c r="D342" s="2"/>
      <c r="E342" s="2"/>
    </row>
    <row r="343" spans="1:5" ht="20.25">
      <c r="A343" s="3"/>
      <c r="D343" s="2"/>
      <c r="E343" s="2"/>
    </row>
    <row r="344" spans="1:5" ht="20.25">
      <c r="A344" s="3"/>
      <c r="D344" s="2"/>
      <c r="E344" s="2"/>
    </row>
    <row r="345" spans="1:5" ht="20.25">
      <c r="A345" s="3"/>
      <c r="D345" s="2"/>
      <c r="E345" s="2"/>
    </row>
    <row r="346" spans="1:5" ht="20.25">
      <c r="A346" s="3"/>
      <c r="D346" s="2"/>
      <c r="E346" s="2"/>
    </row>
    <row r="347" spans="1:5" ht="20.25">
      <c r="A347" s="3"/>
      <c r="D347" s="2"/>
      <c r="E347" s="2"/>
    </row>
    <row r="348" spans="1:5" ht="20.25">
      <c r="A348" s="3"/>
      <c r="D348" s="2"/>
      <c r="E348" s="2"/>
    </row>
    <row r="349" spans="1:5" ht="20.25">
      <c r="A349" s="3"/>
      <c r="D349" s="2"/>
      <c r="E349" s="2"/>
    </row>
    <row r="350" spans="1:5" ht="20.25">
      <c r="A350" s="3"/>
      <c r="D350" s="2"/>
      <c r="E350" s="2"/>
    </row>
    <row r="351" spans="1:5" ht="20.25">
      <c r="A351" s="3"/>
      <c r="D351" s="2"/>
      <c r="E351" s="2"/>
    </row>
    <row r="352" spans="1:5" ht="20.25">
      <c r="A352" s="3"/>
      <c r="D352" s="2"/>
      <c r="E352" s="2"/>
    </row>
    <row r="353" spans="1:5" ht="20.25">
      <c r="A353" s="3"/>
      <c r="D353" s="2"/>
      <c r="E353" s="2"/>
    </row>
    <row r="354" spans="1:5" ht="20.25">
      <c r="A354" s="3"/>
      <c r="D354" s="2"/>
      <c r="E354" s="2"/>
    </row>
    <row r="355" spans="1:5" ht="20.25">
      <c r="A355" s="3"/>
      <c r="D355" s="2"/>
      <c r="E355" s="2"/>
    </row>
    <row r="356" spans="1:5" ht="20.25">
      <c r="A356" s="3"/>
      <c r="D356" s="2"/>
      <c r="E356" s="2"/>
    </row>
    <row r="357" spans="1:5" ht="20.25">
      <c r="A357" s="3"/>
      <c r="D357" s="2"/>
      <c r="E357" s="2"/>
    </row>
    <row r="358" spans="1:5" ht="20.25">
      <c r="A358" s="3"/>
      <c r="D358" s="2"/>
      <c r="E358" s="2"/>
    </row>
    <row r="359" spans="1:5" ht="20.25">
      <c r="A359" s="3"/>
      <c r="D359" s="2"/>
      <c r="E359" s="2"/>
    </row>
  </sheetData>
  <sheetProtection/>
  <mergeCells count="34">
    <mergeCell ref="AA11:AA12"/>
    <mergeCell ref="Y21:Z21"/>
    <mergeCell ref="X19:Z19"/>
    <mergeCell ref="B14:C14"/>
    <mergeCell ref="B11:C12"/>
    <mergeCell ref="B13:C13"/>
    <mergeCell ref="Z11:Z12"/>
    <mergeCell ref="Y17:Z17"/>
    <mergeCell ref="A15:Z15"/>
    <mergeCell ref="H11:H12"/>
    <mergeCell ref="A6:Z6"/>
    <mergeCell ref="M12:N12"/>
    <mergeCell ref="A7:Z7"/>
    <mergeCell ref="E11:E12"/>
    <mergeCell ref="O12:P12"/>
    <mergeCell ref="AC11:AC12"/>
    <mergeCell ref="Q11:Q12"/>
    <mergeCell ref="R11:T11"/>
    <mergeCell ref="D11:D12"/>
    <mergeCell ref="G11:G12"/>
    <mergeCell ref="F11:F12"/>
    <mergeCell ref="M11:P11"/>
    <mergeCell ref="I12:J12"/>
    <mergeCell ref="I11:L11"/>
    <mergeCell ref="AB11:AB12"/>
    <mergeCell ref="A1:E1"/>
    <mergeCell ref="A2:Z3"/>
    <mergeCell ref="A5:Z5"/>
    <mergeCell ref="X10:Z10"/>
    <mergeCell ref="F9:T9"/>
    <mergeCell ref="Y11:Y12"/>
    <mergeCell ref="A11:A12"/>
    <mergeCell ref="K12:L12"/>
    <mergeCell ref="U11:X11"/>
  </mergeCells>
  <printOptions/>
  <pageMargins left="0.17" right="0.18" top="0.48" bottom="0.5" header="0.27" footer="0.5"/>
  <pageSetup horizontalDpi="600" verticalDpi="600" orientation="landscape" paperSize="9" scale="32" r:id="rId1"/>
  <rowBreaks count="1" manualBreakCount="1">
    <brk id="1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2023-11-23T00:03:04Z</cp:lastPrinted>
  <dcterms:created xsi:type="dcterms:W3CDTF">1996-10-08T23:32:33Z</dcterms:created>
  <dcterms:modified xsi:type="dcterms:W3CDTF">2023-11-23T00:03:09Z</dcterms:modified>
  <cp:category/>
  <cp:version/>
  <cp:contentType/>
  <cp:contentStatus/>
</cp:coreProperties>
</file>